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344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<sst xmlns="http://schemas.openxmlformats.org/spreadsheetml/2006/main" count="51" uniqueCount="44">
  <si>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</si>
  <si>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</si>
  <si>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</si>
  <si>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</si>
  <si>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</si>
  <si>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</si>
  <si>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</si>
  <si>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</si>
  <si>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</si>
  <si>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</si>
  <si>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</si>
  <si>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</si>
  <si>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</si>
  <si>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</si>
  <si>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</si>
  <si>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</si>
  <si>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</si>
  <si>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</si>
  <si>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</si>
  <si>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</si>
  <si>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</si>
  <si>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</si>
  <si>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</si>
  <si>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</si>
  <si>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</si>
  <si>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</si>
  <si>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</si>
  <si>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</si>
  <si>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</si>
  <si>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</si>
  <si>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</si>
  <si>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</si>
  <si>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</si>
  <si>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</si>
  <si>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</si>
  <si>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</si>
  <si>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</si>
  <si>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>Fenny Bentley Parish Council</t>
  </si>
  <si>
    <t>Derbyshire</t>
  </si>
  <si>
    <t>The Council resolved to increase the precept as they now have a paid Clerk, the previous clerk did the work on a voluntary basis.</t>
  </si>
  <si>
    <t>In 2020/21 the council purchased a laptop &amp; software at a cost of £541.</t>
  </si>
  <si>
    <t>Defibrillator</t>
  </si>
  <si>
    <t>Transparency Fund</t>
  </si>
  <si>
    <t>Local Projects Fund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</si>
</sst>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3" fontId="50" fillId="0" borderId="0" xfId="0" applyNumberFormat="1" applyFont="1" applyAlignment="1">
      <alignment/>
    </xf>
    <xf numFmtId="10" fontId="50" fillId="0" borderId="0" xfId="0" applyNumberFormat="1" applyFont="1" applyAlignment="1">
      <alignment/>
    </xf>
    <xf numFmtId="0" fontId="50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50" fillId="35" borderId="11" xfId="0" applyFont="1" applyFill="1" applyBorder="1" applyAlignment="1">
      <alignment wrapText="1"/>
    </xf>
    <xf numFmtId="0" fontId="51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11" xfId="0" applyFont="1" applyBorder="1" applyAlignment="1">
      <alignment wrapText="1"/>
    </xf>
    <xf numFmtId="0" fontId="50" fillId="36" borderId="11" xfId="0" applyFont="1" applyFill="1" applyBorder="1" applyAlignment="1">
      <alignment wrapText="1"/>
    </xf>
    <xf numFmtId="0" fontId="50" fillId="36" borderId="11" xfId="0" applyFont="1" applyFill="1" applyBorder="1" applyAlignment="1">
      <alignment wrapText="1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50" fillId="0" borderId="0" xfId="0" applyNumberFormat="1" applyFont="1" applyFill="1" applyAlignment="1">
      <alignment/>
    </xf>
    <xf numFmtId="0" fontId="50" fillId="0" borderId="0" xfId="0" applyFont="1" applyFill="1" applyAlignment="1">
      <alignment horizontal="center"/>
    </xf>
    <xf numFmtId="0" fontId="50" fillId="0" borderId="0" xfId="0" applyFont="1" applyBorder="1" applyAlignment="1">
      <alignment horizontal="center" wrapText="1"/>
    </xf>
    <xf numFmtId="0" fontId="52" fillId="37" borderId="11" xfId="0" applyFont="1" applyFill="1" applyBorder="1" applyAlignment="1">
      <alignment horizontal="center" wrapText="1"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Alignment="1">
      <alignment wrapText="1"/>
    </xf>
    <xf numFmtId="0" fontId="50" fillId="0" borderId="0" xfId="0" applyFont="1" applyFill="1" applyBorder="1" applyAlignment="1">
      <alignment horizontal="left" vertical="top" wrapText="1"/>
    </xf>
    <xf numFmtId="0" fontId="52" fillId="0" borderId="0" xfId="0" applyFont="1" applyAlignment="1">
      <alignment/>
    </xf>
    <xf numFmtId="0" fontId="50" fillId="0" borderId="0" xfId="0" applyFont="1" applyFill="1" applyAlignment="1">
      <alignment wrapText="1"/>
    </xf>
    <xf numFmtId="0" fontId="53" fillId="0" borderId="0" xfId="0" applyFont="1" applyAlignment="1">
      <alignment/>
    </xf>
    <xf numFmtId="0" fontId="54" fillId="0" borderId="0" xfId="0" applyFont="1" applyAlignment="1">
      <alignment horizontal="left" vertical="center" indent="2"/>
    </xf>
    <xf numFmtId="0" fontId="48" fillId="0" borderId="0" xfId="0" applyFont="1" applyAlignment="1">
      <alignment/>
    </xf>
    <xf numFmtId="0" fontId="55" fillId="0" borderId="0" xfId="0" applyFont="1" applyAlignment="1">
      <alignment/>
    </xf>
    <xf numFmtId="0" fontId="0" fillId="38" borderId="0" xfId="0" applyFill="1" applyAlignment="1">
      <alignment/>
    </xf>
    <xf numFmtId="0" fontId="50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  <xf numFmtId="0" fontId="52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wrapText="1"/>
    </xf>
    <xf numFmtId="0" fontId="50" fillId="0" borderId="12" xfId="0" applyFont="1" applyBorder="1" applyAlignment="1">
      <alignment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33" fillId="0" borderId="0" xfId="0" applyFont="1" applyAlignment="1">
      <alignment/>
    </xf>
    <xf numFmtId="3" fontId="0" fillId="0" borderId="0" xfId="0" applyNumberFormat="1" applyAlignment="1">
      <alignment/>
    </xf>
    <xf numFmtId="3" fontId="0" fillId="38" borderId="0" xfId="0" applyNumberFormat="1" applyFill="1" applyAlignment="1">
      <alignment/>
    </xf>
    <xf numFmtId="3" fontId="0" fillId="0" borderId="13" xfId="0" applyNumberFormat="1" applyBorder="1" applyAlignment="1">
      <alignment/>
    </xf>
    <xf numFmtId="3" fontId="48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5">
      <selection activeCell="N21" sqref="N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1" t="s">
        <v>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9"/>
    </row>
    <row r="2" spans="1:13" ht="15">
      <c r="A2" s="29" t="s">
        <v>17</v>
      </c>
      <c r="B2" s="24"/>
      <c r="C2" s="35" t="s">
        <v>37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4" t="s">
        <v>38</v>
      </c>
      <c r="L3" s="9"/>
    </row>
    <row r="4" ht="13.5">
      <c r="A4" s="1" t="s">
        <v>33</v>
      </c>
    </row>
    <row r="5" spans="1:13" ht="99" customHeight="1">
      <c r="A5" s="47" t="s">
        <v>34</v>
      </c>
      <c r="B5" s="48"/>
      <c r="C5" s="48"/>
      <c r="D5" s="48"/>
      <c r="E5" s="48"/>
      <c r="F5" s="48"/>
      <c r="G5" s="48"/>
      <c r="H5" s="48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6" t="s">
        <v>35</v>
      </c>
      <c r="E8" s="27"/>
      <c r="F8" s="36" t="s">
        <v>36</v>
      </c>
      <c r="G8" s="36" t="s">
        <v>0</v>
      </c>
      <c r="H8" s="36" t="s">
        <v>0</v>
      </c>
      <c r="I8" s="36"/>
      <c r="J8" s="36"/>
      <c r="K8" s="36"/>
      <c r="L8" s="37" t="s">
        <v>15</v>
      </c>
      <c r="M8" s="10" t="s">
        <v>10</v>
      </c>
      <c r="N8" s="38" t="s">
        <v>31</v>
      </c>
    </row>
    <row r="9" spans="4:14" ht="13.5">
      <c r="D9" s="36" t="s">
        <v>1</v>
      </c>
      <c r="E9" s="27"/>
      <c r="F9" s="36" t="s">
        <v>1</v>
      </c>
      <c r="G9" s="36" t="s">
        <v>1</v>
      </c>
      <c r="H9" s="36" t="s">
        <v>14</v>
      </c>
      <c r="I9" s="36"/>
      <c r="J9" s="36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3" t="s">
        <v>2</v>
      </c>
      <c r="B11" s="43"/>
      <c r="C11" s="43"/>
      <c r="D11" s="8">
        <v>4595</v>
      </c>
      <c r="F11" s="8">
        <v>3933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4" t="s">
        <v>20</v>
      </c>
      <c r="B13" s="45"/>
      <c r="C13" s="46"/>
      <c r="D13" s="8">
        <v>1600</v>
      </c>
      <c r="F13" s="8">
        <v>2000</v>
      </c>
      <c r="G13" s="5">
        <f>F13-D13</f>
        <v>400</v>
      </c>
      <c r="H13" s="6">
        <f>IF((D13&gt;F13),(D13-F13)/D13,IF(D13&lt;F13,-(D13-F13)/D13,IF(D13=F13,0)))</f>
        <v>0.25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1</v>
      </c>
      <c r="L13" s="4" t="str">
        <f>IF((H13&lt;15%)*AND(G13&lt;100000)*OR(G13&gt;-100000),"NO","YES")</f>
        <v>YES</v>
      </c>
      <c r="M13" s="10" t="str">
        <f>IF((L13="YES")*AND(I13+J13&lt;1),"Explanation not required, difference less than £200"," ")</f>
        <v> </v>
      </c>
      <c r="N13" s="13" t="s">
        <v>39</v>
      </c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0" t="s">
        <v>3</v>
      </c>
      <c r="B15" s="40"/>
      <c r="C15" s="40"/>
      <c r="D15" s="8">
        <v>610</v>
      </c>
      <c r="F15" s="8">
        <v>504</v>
      </c>
      <c r="G15" s="5">
        <f>F15-D15</f>
        <v>-106</v>
      </c>
      <c r="H15" s="6">
        <f>IF((D15&gt;F15),(D15-F15)/D15,IF(D15&lt;F15,-(D15-F15)/D15,IF(D15=F15,0)))</f>
        <v>0.1737704918032787</v>
      </c>
      <c r="I15" s="3">
        <f>IF(D15-F15&lt;200,0,IF(D15-F15&gt;200,1,IF(D15-F15=200,1)))</f>
        <v>0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Explanation not required, difference less than £200</v>
      </c>
      <c r="N15" s="13"/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0" t="s">
        <v>4</v>
      </c>
      <c r="B17" s="40"/>
      <c r="C17" s="40"/>
      <c r="D17" s="8">
        <v>840</v>
      </c>
      <c r="F17" s="8">
        <v>721</v>
      </c>
      <c r="G17" s="5">
        <f>F17-D17</f>
        <v>-119</v>
      </c>
      <c r="H17" s="6">
        <f>IF((D17&gt;F17),(D17-F17)/D17,IF(D17&lt;F17,-(D17-F17)/D17,IF(D17=F17,0)))</f>
        <v>0.14166666666666666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0" t="s">
        <v>7</v>
      </c>
      <c r="B19" s="40"/>
      <c r="C19" s="40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0" t="s">
        <v>21</v>
      </c>
      <c r="B21" s="40"/>
      <c r="C21" s="40"/>
      <c r="D21" s="8">
        <v>1972</v>
      </c>
      <c r="F21" s="8">
        <v>1397</v>
      </c>
      <c r="G21" s="5">
        <f>F21-D21</f>
        <v>-575</v>
      </c>
      <c r="H21" s="6">
        <f>IF((D21&gt;F21),(D21-F21)/D21,IF(D21&lt;F21,-(D21-F21)/D21,IF(D21=F21,0)))</f>
        <v>0.29158215010141986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40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3993</v>
      </c>
      <c r="F23" s="2">
        <v>4379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0" t="s">
        <v>9</v>
      </c>
      <c r="B26" s="40"/>
      <c r="C26" s="40"/>
      <c r="D26" s="8">
        <v>3993</v>
      </c>
      <c r="F26" s="8">
        <v>4379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0" t="s">
        <v>8</v>
      </c>
      <c r="B28" s="40"/>
      <c r="C28" s="40"/>
      <c r="D28" s="8">
        <v>10071</v>
      </c>
      <c r="F28" s="8">
        <v>10071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0" t="s">
        <v>6</v>
      </c>
      <c r="B30" s="40"/>
      <c r="C30" s="40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D17" sqref="D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39" t="s">
        <v>32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spans="1:6" ht="14.25">
      <c r="A6" s="31" t="s">
        <v>24</v>
      </c>
      <c r="D6" s="50"/>
      <c r="E6" s="50"/>
      <c r="F6" s="50"/>
    </row>
    <row r="7" spans="2:6" ht="14.25">
      <c r="B7" s="49" t="s">
        <v>41</v>
      </c>
      <c r="D7" s="50">
        <v>320</v>
      </c>
      <c r="E7" s="50"/>
      <c r="F7" s="50"/>
    </row>
    <row r="8" spans="2:6" ht="15" customHeight="1">
      <c r="B8" s="49" t="s">
        <v>42</v>
      </c>
      <c r="D8" s="50">
        <v>46.91</v>
      </c>
      <c r="E8" s="50"/>
      <c r="F8" s="50"/>
    </row>
    <row r="9" spans="2:6" ht="14.25">
      <c r="B9" s="49" t="s">
        <v>43</v>
      </c>
      <c r="D9" s="50">
        <v>455</v>
      </c>
      <c r="E9" s="50"/>
      <c r="F9" s="50"/>
    </row>
    <row r="10" spans="2:6" ht="14.25">
      <c r="B10" s="33" t="s">
        <v>27</v>
      </c>
      <c r="D10" s="51"/>
      <c r="E10" s="50"/>
      <c r="F10" s="50"/>
    </row>
    <row r="11" spans="2:6" ht="14.25">
      <c r="B11" s="33" t="s">
        <v>28</v>
      </c>
      <c r="D11" s="51"/>
      <c r="E11" s="50"/>
      <c r="F11" s="50"/>
    </row>
    <row r="12" spans="2:6" ht="14.25">
      <c r="B12" s="33" t="s">
        <v>29</v>
      </c>
      <c r="D12" s="51"/>
      <c r="E12" s="50"/>
      <c r="F12" s="50"/>
    </row>
    <row r="13" spans="2:6" ht="14.25">
      <c r="B13" s="33" t="s">
        <v>30</v>
      </c>
      <c r="D13" s="51"/>
      <c r="E13" s="50"/>
      <c r="F13" s="50"/>
    </row>
    <row r="14" spans="4:6" ht="14.25">
      <c r="D14" s="50"/>
      <c r="E14" s="52">
        <f>SUM(D7:D13)</f>
        <v>821.91</v>
      </c>
      <c r="F14" s="50"/>
    </row>
    <row r="15" spans="4:6" ht="14.25">
      <c r="D15" s="50"/>
      <c r="E15" s="50"/>
      <c r="F15" s="50"/>
    </row>
    <row r="16" spans="1:6" ht="14.25">
      <c r="A16" s="31" t="s">
        <v>25</v>
      </c>
      <c r="D16" s="51">
        <f>4379-822</f>
        <v>3557</v>
      </c>
      <c r="E16" s="50"/>
      <c r="F16" s="50"/>
    </row>
    <row r="17" spans="4:6" ht="14.25">
      <c r="D17" s="50"/>
      <c r="E17" s="52">
        <f>D16</f>
        <v>3557</v>
      </c>
      <c r="F17" s="50"/>
    </row>
    <row r="18" spans="1:6" ht="15" thickBot="1">
      <c r="A18" s="31" t="s">
        <v>26</v>
      </c>
      <c r="D18" s="50"/>
      <c r="E18" s="50"/>
      <c r="F18" s="53">
        <f>E14+E17</f>
        <v>4378.91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Fenny Bentley Parish Council</cp:lastModifiedBy>
  <cp:lastPrinted>2020-03-19T12:45:09Z</cp:lastPrinted>
  <dcterms:created xsi:type="dcterms:W3CDTF">2012-07-11T10:01:28Z</dcterms:created>
  <dcterms:modified xsi:type="dcterms:W3CDTF">2022-04-25T09:06:28Z</dcterms:modified>
  <cp:category/>
  <cp:version/>
  <cp:contentType/>
  <cp:contentStatus/>
</cp:coreProperties>
</file>